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8165" yWindow="195" windowWidth="16440" windowHeight="18180" tabRatio="500"/>
  </bookViews>
  <sheets>
    <sheet name="Baukostenrechner" sheetId="1" r:id="rId1"/>
    <sheet name="Werte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7" i="2" l="1"/>
  <c r="D78" i="2"/>
  <c r="D79" i="2"/>
  <c r="B85" i="2"/>
  <c r="B86" i="2"/>
  <c r="B87" i="2"/>
  <c r="E33" i="1"/>
  <c r="E4" i="1"/>
  <c r="B81" i="2"/>
  <c r="B83" i="2"/>
  <c r="E10" i="1"/>
  <c r="E16" i="1"/>
  <c r="E41" i="1"/>
  <c r="E43" i="1"/>
  <c r="C79" i="2"/>
  <c r="C78" i="2"/>
</calcChain>
</file>

<file path=xl/sharedStrings.xml><?xml version="1.0" encoding="utf-8"?>
<sst xmlns="http://schemas.openxmlformats.org/spreadsheetml/2006/main" count="60" uniqueCount="50">
  <si>
    <t>Baukostenrechner</t>
  </si>
  <si>
    <t>Grundstück</t>
  </si>
  <si>
    <t>Haus</t>
  </si>
  <si>
    <t>Wohnfläche</t>
  </si>
  <si>
    <t>Ausstattung</t>
  </si>
  <si>
    <t>Etagen</t>
  </si>
  <si>
    <t>Bungalow</t>
  </si>
  <si>
    <t>2 Geschosse</t>
  </si>
  <si>
    <t>Hausanschlusskosten</t>
  </si>
  <si>
    <t>Gasanschluss</t>
  </si>
  <si>
    <t>Hauswasseranschluss</t>
  </si>
  <si>
    <t>Strom</t>
  </si>
  <si>
    <t>Telekom</t>
  </si>
  <si>
    <t>Baunebenkosten</t>
  </si>
  <si>
    <t>Notar</t>
  </si>
  <si>
    <t>Grundbucheintrag</t>
  </si>
  <si>
    <t>Maklercourtage</t>
  </si>
  <si>
    <t>Gebühren, z.B. Baugenehmigung</t>
  </si>
  <si>
    <t>Bauwasser</t>
  </si>
  <si>
    <t>Baustrom</t>
  </si>
  <si>
    <t>Bearbeitungsgebühren Finanzierung</t>
  </si>
  <si>
    <t>Abfuhr überschüssiger Boden</t>
  </si>
  <si>
    <t>Baugrundgutachten</t>
  </si>
  <si>
    <t>Vermessungskosten</t>
  </si>
  <si>
    <t>Gesamtsumme</t>
  </si>
  <si>
    <t>Außenanlagen</t>
  </si>
  <si>
    <t>Gehwege</t>
  </si>
  <si>
    <t>Stellplatz/Carport</t>
  </si>
  <si>
    <t>Einfriedung</t>
  </si>
  <si>
    <t>Terrasse</t>
  </si>
  <si>
    <t>Baumfällkosten</t>
  </si>
  <si>
    <t>Bepflanzung</t>
  </si>
  <si>
    <t>oder</t>
  </si>
  <si>
    <t>Kaufpreis</t>
  </si>
  <si>
    <t>normal</t>
  </si>
  <si>
    <t>gehoben</t>
  </si>
  <si>
    <t>Grunderwerbssteuer Thür.</t>
  </si>
  <si>
    <r>
      <t>Gehwegsicherung</t>
    </r>
    <r>
      <rPr>
        <i/>
        <sz val="10"/>
        <color theme="1"/>
        <rFont val="Calibri"/>
        <scheme val="minor"/>
      </rPr>
      <t xml:space="preserve"> falls vorhanden</t>
    </r>
  </si>
  <si>
    <t>Rohbauversicherung</t>
  </si>
  <si>
    <t>Bauwesen-, Bauherrenhaftpflicht und</t>
  </si>
  <si>
    <t>1,5 Geschosse</t>
  </si>
  <si>
    <t>Nicht ändern</t>
  </si>
  <si>
    <t>Haus und Grundstück</t>
  </si>
  <si>
    <t>Notar..</t>
  </si>
  <si>
    <t>akt. Aufschlag</t>
  </si>
  <si>
    <t>Prozente</t>
  </si>
  <si>
    <t>Grundpreis je m²</t>
  </si>
  <si>
    <t>Diese Werte können geändert werden.</t>
  </si>
  <si>
    <t>datenkater.de</t>
  </si>
  <si>
    <t>Statiker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</si>
</sst>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\ &quot;qm&quot;"/>
    <numFmt numFmtId="165" formatCode="0\ &quot;m²&quot;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0"/>
      <color theme="1"/>
      <name val="Calibri"/>
      <scheme val="minor"/>
    </font>
    <font>
      <b/>
      <sz val="14"/>
      <color theme="0"/>
      <name val="Calibri"/>
      <scheme val="minor"/>
    </font>
    <font>
      <sz val="12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i/>
      <sz val="12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</cellStyleXfs>
  <cellXfs count="47">
    <xf numFmtId="0" fontId="0" fillId="0" borderId="0" xfId="0"/>
    <xf numFmtId="164" fontId="0" fillId="0" borderId="0" xfId="0" applyNumberFormat="1"/>
    <xf numFmtId="0" fontId="3" fillId="0" borderId="1" xfId="3"/>
    <xf numFmtId="0" fontId="10" fillId="6" borderId="0" xfId="42"/>
    <xf numFmtId="9" fontId="10" fillId="2" borderId="0" xfId="41" applyNumberFormat="1" applyFill="1"/>
    <xf numFmtId="10" fontId="10" fillId="2" borderId="0" xfId="41" applyNumberFormat="1" applyFill="1"/>
    <xf numFmtId="44" fontId="10" fillId="2" borderId="0" xfId="1" applyFont="1" applyFill="1"/>
    <xf numFmtId="0" fontId="3" fillId="0" borderId="0" xfId="3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4" fillId="0" borderId="0" xfId="0" applyNumberFormat="1" applyFont="1" applyFill="1" applyBorder="1"/>
    <xf numFmtId="44" fontId="0" fillId="0" borderId="0" xfId="1" applyFont="1" applyFill="1" applyBorder="1"/>
    <xf numFmtId="164" fontId="0" fillId="0" borderId="0" xfId="0" applyNumberForma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0" fillId="0" borderId="0" xfId="0" applyBorder="1"/>
    <xf numFmtId="44" fontId="0" fillId="2" borderId="0" xfId="1" applyFont="1" applyFill="1" applyBorder="1"/>
    <xf numFmtId="44" fontId="0" fillId="2" borderId="0" xfId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center" indent="1"/>
    </xf>
    <xf numFmtId="10" fontId="10" fillId="2" borderId="2" xfId="41" applyNumberFormat="1" applyFill="1" applyBorder="1"/>
    <xf numFmtId="10" fontId="10" fillId="2" borderId="3" xfId="41" applyNumberFormat="1" applyFill="1" applyBorder="1"/>
    <xf numFmtId="0" fontId="12" fillId="0" borderId="0" xfId="3" applyFont="1" applyFill="1" applyBorder="1"/>
    <xf numFmtId="165" fontId="0" fillId="2" borderId="0" xfId="1" applyNumberFormat="1" applyFont="1" applyFill="1" applyBorder="1" applyAlignment="1">
      <alignment horizontal="right"/>
    </xf>
    <xf numFmtId="0" fontId="14" fillId="6" borderId="0" xfId="42" applyFont="1"/>
    <xf numFmtId="44" fontId="15" fillId="7" borderId="4" xfId="43" applyNumberFormat="1" applyFont="1" applyBorder="1"/>
    <xf numFmtId="164" fontId="4" fillId="0" borderId="0" xfId="0" applyNumberFormat="1" applyFont="1" applyFill="1" applyBorder="1" applyAlignment="1">
      <alignment horizontal="left"/>
    </xf>
    <xf numFmtId="10" fontId="0" fillId="2" borderId="0" xfId="2" applyNumberFormat="1" applyFont="1" applyFill="1" applyBorder="1"/>
    <xf numFmtId="9" fontId="11" fillId="3" borderId="0" xfId="2" applyFont="1" applyFill="1" applyAlignment="1">
      <alignment horizontal="center" vertical="center"/>
    </xf>
    <xf numFmtId="0" fontId="11" fillId="3" borderId="0" xfId="40" applyFont="1" applyFill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0" fontId="16" fillId="3" borderId="0" xfId="4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1" fillId="3" borderId="0" xfId="40" applyFont="1" applyFill="1" applyAlignment="1">
      <alignment vertical="center"/>
    </xf>
    <xf numFmtId="10" fontId="15" fillId="7" borderId="4" xfId="2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164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64" fontId="4" fillId="0" borderId="0" xfId="0" applyNumberFormat="1" applyFont="1"/>
    <xf numFmtId="0" fontId="4" fillId="0" borderId="0" xfId="0" applyFont="1" applyFill="1" applyBorder="1"/>
    <xf numFmtId="44" fontId="4" fillId="0" borderId="0" xfId="1" applyFont="1" applyFill="1" applyBorder="1"/>
    <xf numFmtId="0" fontId="18" fillId="0" borderId="0" xfId="0" applyFont="1" applyFill="1" applyBorder="1"/>
    <xf numFmtId="0" fontId="4" fillId="0" borderId="0" xfId="0" applyFont="1"/>
    <xf numFmtId="44" fontId="14" fillId="8" borderId="0" xfId="40" applyNumberFormat="1" applyFont="1" applyFill="1" applyBorder="1"/>
    <xf numFmtId="0" fontId="4" fillId="0" borderId="0" xfId="0" applyFont="1" applyBorder="1"/>
    <xf numFmtId="0" fontId="11" fillId="0" borderId="1" xfId="3" applyFont="1" applyAlignment="1">
      <alignment horizontal="right"/>
    </xf>
    <xf numFmtId="0" fontId="19" fillId="0" borderId="1" xfId="3" applyFont="1"/>
  </cellXfs>
  <cellStyles count="44">
    <cellStyle name="20 % - Akzent6" xfId="43" builtinId="50"/>
    <cellStyle name="60 % - Akzent1" xfId="41" builtinId="32"/>
    <cellStyle name="Akzent1" xfId="40" builtinId="29"/>
    <cellStyle name="Akzent6" xfId="42" builtinId="49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Besuchter Hyperlink" xfId="15" builtinId="9" hidden="1"/>
    <cellStyle name="Besuchter Hyperlink" xfId="17" builtinId="9" hidden="1"/>
    <cellStyle name="Besuchter Hyperlink" xfId="19" builtinId="9" hidden="1"/>
    <cellStyle name="Besuchter Hyperlink" xfId="21" builtinId="9" hidden="1"/>
    <cellStyle name="Besuchter Hyperlink" xfId="23" builtinId="9" hidden="1"/>
    <cellStyle name="Besuchter Hyperlink" xfId="25" builtinId="9" hidden="1"/>
    <cellStyle name="Besuchter Hyperlink" xfId="27" builtinId="9" hidden="1"/>
    <cellStyle name="Besuchter Hyperlink" xfId="29" builtinId="9" hidden="1"/>
    <cellStyle name="Besuchter Hyperlink" xfId="31" builtinId="9" hidden="1"/>
    <cellStyle name="Besuchter Hyperlink" xfId="33" builtinId="9" hidden="1"/>
    <cellStyle name="Besuchter Hyperlink" xfId="35" builtinId="9" hidden="1"/>
    <cellStyle name="Besuchter Hyperlink" xfId="37" builtinId="9" hidden="1"/>
    <cellStyle name="Besuchter Hyperlink" xfId="3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Prozent" xfId="2" builtinId="5"/>
    <cellStyle name="Standard" xfId="0" builtinId="0"/>
    <cellStyle name="Überschrift 1" xfId="3" builtinId="16"/>
    <cellStyle name="Währung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zoomScalePageLayoutView="150" workbookViewId="0">
      <selection activeCell="B31" sqref="B31"/>
    </sheetView>
  </sheetViews>
  <sheetFormatPr baseColWidth="10" defaultRowHeight="15.75" x14ac:dyDescent="0.25"/>
  <cols>
    <col min="1" max="1" width="8.375" customWidth="1"/>
    <col min="2" max="2" width="20" customWidth="1"/>
    <col min="3" max="3" width="14.5" customWidth="1"/>
    <col min="4" max="4" width="14.875" customWidth="1"/>
    <col min="5" max="5" width="17.375" style="42" customWidth="1"/>
    <col min="6" max="6" width="6" customWidth="1"/>
  </cols>
  <sheetData>
    <row r="1" spans="1:5" ht="27" thickBot="1" x14ac:dyDescent="0.45">
      <c r="A1" s="46" t="s">
        <v>0</v>
      </c>
      <c r="B1" s="2"/>
      <c r="C1" s="2"/>
      <c r="D1" s="2"/>
      <c r="E1" s="45" t="s">
        <v>48</v>
      </c>
    </row>
    <row r="2" spans="1:5" ht="9.9499999999999993" customHeight="1" thickTop="1" x14ac:dyDescent="0.25">
      <c r="A2" s="1"/>
      <c r="B2" s="1"/>
      <c r="C2" s="1"/>
      <c r="D2" s="1"/>
      <c r="E2" s="38"/>
    </row>
    <row r="3" spans="1:5" ht="19.5" x14ac:dyDescent="0.3">
      <c r="A3" s="20" t="s">
        <v>42</v>
      </c>
      <c r="B3" s="7"/>
      <c r="C3" s="7"/>
      <c r="D3" s="8"/>
      <c r="E3" s="39"/>
    </row>
    <row r="4" spans="1:5" x14ac:dyDescent="0.25">
      <c r="A4" s="12"/>
      <c r="B4" s="24" t="s">
        <v>1</v>
      </c>
      <c r="D4" s="15">
        <v>30000</v>
      </c>
      <c r="E4" s="40">
        <f>D4</f>
        <v>30000</v>
      </c>
    </row>
    <row r="5" spans="1:5" x14ac:dyDescent="0.25">
      <c r="A5" s="10"/>
      <c r="B5" s="10"/>
      <c r="C5" s="10"/>
      <c r="D5" s="11"/>
      <c r="E5" s="41"/>
    </row>
    <row r="6" spans="1:5" x14ac:dyDescent="0.25">
      <c r="A6" s="12"/>
      <c r="B6" s="24" t="s">
        <v>2</v>
      </c>
      <c r="C6" s="28" t="s">
        <v>33</v>
      </c>
      <c r="D6" s="15"/>
    </row>
    <row r="7" spans="1:5" x14ac:dyDescent="0.25">
      <c r="C7" s="34" t="s">
        <v>32</v>
      </c>
      <c r="D7" s="35"/>
      <c r="E7" s="40"/>
    </row>
    <row r="8" spans="1:5" x14ac:dyDescent="0.25">
      <c r="C8" s="36" t="s">
        <v>3</v>
      </c>
      <c r="D8" s="21">
        <v>100</v>
      </c>
      <c r="E8" s="41"/>
    </row>
    <row r="9" spans="1:5" x14ac:dyDescent="0.25">
      <c r="A9" s="14"/>
      <c r="B9" s="14"/>
      <c r="C9" s="37" t="s">
        <v>4</v>
      </c>
      <c r="D9" s="16" t="s">
        <v>34</v>
      </c>
    </row>
    <row r="10" spans="1:5" x14ac:dyDescent="0.25">
      <c r="C10" s="37" t="s">
        <v>5</v>
      </c>
      <c r="D10" s="16" t="s">
        <v>6</v>
      </c>
      <c r="E10" s="40">
        <f>IF(D6&gt;0,D6,Werte!B83)</f>
        <v>97500</v>
      </c>
    </row>
    <row r="11" spans="1:5" ht="9.9499999999999993" customHeight="1" x14ac:dyDescent="0.25">
      <c r="A11" s="8"/>
      <c r="B11" s="8"/>
      <c r="C11" s="8"/>
      <c r="D11" s="8"/>
      <c r="E11" s="39"/>
    </row>
    <row r="12" spans="1:5" ht="19.5" x14ac:dyDescent="0.3">
      <c r="A12" s="20" t="s">
        <v>8</v>
      </c>
      <c r="B12" s="7"/>
      <c r="C12" s="7"/>
      <c r="D12" s="8"/>
      <c r="E12" s="39"/>
    </row>
    <row r="13" spans="1:5" x14ac:dyDescent="0.25">
      <c r="A13" s="8"/>
      <c r="B13" s="8" t="s">
        <v>9</v>
      </c>
      <c r="C13" s="8"/>
      <c r="D13" s="15">
        <v>0</v>
      </c>
      <c r="E13" s="10"/>
    </row>
    <row r="14" spans="1:5" x14ac:dyDescent="0.25">
      <c r="A14" s="8"/>
      <c r="B14" s="8" t="s">
        <v>10</v>
      </c>
      <c r="C14" s="8"/>
      <c r="D14" s="15">
        <v>200</v>
      </c>
      <c r="E14" s="10"/>
    </row>
    <row r="15" spans="1:5" x14ac:dyDescent="0.25">
      <c r="A15" s="8"/>
      <c r="B15" s="8" t="s">
        <v>11</v>
      </c>
      <c r="C15" s="8"/>
      <c r="D15" s="15">
        <v>150</v>
      </c>
      <c r="E15" s="10"/>
    </row>
    <row r="16" spans="1:5" x14ac:dyDescent="0.25">
      <c r="A16" s="8"/>
      <c r="B16" s="8" t="s">
        <v>12</v>
      </c>
      <c r="C16" s="8"/>
      <c r="D16" s="15">
        <v>50</v>
      </c>
      <c r="E16" s="40">
        <f>SUM(D13:D16)</f>
        <v>400</v>
      </c>
    </row>
    <row r="17" spans="1:5" ht="9.9499999999999993" customHeight="1" x14ac:dyDescent="0.25">
      <c r="A17" s="8"/>
      <c r="B17" s="8"/>
      <c r="C17" s="8"/>
      <c r="D17" s="8"/>
      <c r="E17" s="39"/>
    </row>
    <row r="18" spans="1:5" ht="19.5" x14ac:dyDescent="0.3">
      <c r="A18" s="20" t="s">
        <v>13</v>
      </c>
      <c r="B18" s="7"/>
      <c r="C18" s="7"/>
      <c r="D18" s="9"/>
      <c r="E18" s="40"/>
    </row>
    <row r="19" spans="1:5" x14ac:dyDescent="0.25">
      <c r="A19" s="8"/>
      <c r="B19" s="8" t="s">
        <v>14</v>
      </c>
      <c r="C19" s="8"/>
      <c r="D19" s="25">
        <v>1.4999999999999999E-2</v>
      </c>
    </row>
    <row r="20" spans="1:5" x14ac:dyDescent="0.25">
      <c r="A20" s="8"/>
      <c r="B20" s="8" t="s">
        <v>36</v>
      </c>
      <c r="C20" s="8"/>
      <c r="D20" s="25">
        <v>0.05</v>
      </c>
    </row>
    <row r="21" spans="1:5" x14ac:dyDescent="0.25">
      <c r="A21" s="8"/>
      <c r="B21" s="8" t="s">
        <v>16</v>
      </c>
      <c r="C21" s="8"/>
      <c r="D21" s="25">
        <v>6.9500000000000006E-2</v>
      </c>
    </row>
    <row r="22" spans="1:5" x14ac:dyDescent="0.25">
      <c r="A22" s="8"/>
      <c r="B22" s="8" t="s">
        <v>15</v>
      </c>
      <c r="C22" s="8"/>
      <c r="D22" s="15">
        <v>300</v>
      </c>
      <c r="E22" s="40"/>
    </row>
    <row r="23" spans="1:5" x14ac:dyDescent="0.25">
      <c r="A23" s="8"/>
      <c r="B23" s="8" t="s">
        <v>17</v>
      </c>
      <c r="C23" s="8"/>
      <c r="D23" s="15">
        <v>700</v>
      </c>
      <c r="E23" s="40"/>
    </row>
    <row r="24" spans="1:5" x14ac:dyDescent="0.25">
      <c r="A24" s="8"/>
      <c r="B24" s="8" t="s">
        <v>18</v>
      </c>
      <c r="C24" s="8"/>
      <c r="D24" s="15">
        <v>250</v>
      </c>
      <c r="E24" s="40"/>
    </row>
    <row r="25" spans="1:5" x14ac:dyDescent="0.25">
      <c r="A25" s="8"/>
      <c r="B25" s="8" t="s">
        <v>19</v>
      </c>
      <c r="C25" s="8"/>
      <c r="D25" s="15">
        <v>250</v>
      </c>
      <c r="E25" s="10"/>
    </row>
    <row r="26" spans="1:5" x14ac:dyDescent="0.25">
      <c r="A26" s="8"/>
      <c r="B26" s="8" t="s">
        <v>20</v>
      </c>
      <c r="C26" s="8"/>
      <c r="D26" s="15">
        <v>1000</v>
      </c>
      <c r="E26" s="10"/>
    </row>
    <row r="27" spans="1:5" x14ac:dyDescent="0.25">
      <c r="A27" s="8"/>
      <c r="B27" s="8" t="s">
        <v>21</v>
      </c>
      <c r="C27" s="8"/>
      <c r="D27" s="15">
        <v>2500</v>
      </c>
      <c r="E27" s="10"/>
    </row>
    <row r="28" spans="1:5" x14ac:dyDescent="0.25">
      <c r="A28" s="8"/>
      <c r="B28" s="8" t="s">
        <v>37</v>
      </c>
      <c r="C28" s="8"/>
      <c r="D28" s="15">
        <v>1000</v>
      </c>
      <c r="E28" s="10"/>
    </row>
    <row r="29" spans="1:5" x14ac:dyDescent="0.25">
      <c r="A29" s="8"/>
      <c r="B29" s="8" t="s">
        <v>22</v>
      </c>
      <c r="C29" s="8"/>
      <c r="D29" s="15">
        <v>400</v>
      </c>
      <c r="E29" s="10"/>
    </row>
    <row r="30" spans="1:5" x14ac:dyDescent="0.25">
      <c r="A30" s="8"/>
      <c r="B30" s="8" t="s">
        <v>23</v>
      </c>
      <c r="C30" s="8"/>
      <c r="D30" s="15">
        <v>2000</v>
      </c>
      <c r="E30" s="10"/>
    </row>
    <row r="31" spans="1:5" x14ac:dyDescent="0.25">
      <c r="A31" s="8"/>
      <c r="B31" s="8" t="s">
        <v>49</v>
      </c>
      <c r="C31" s="8"/>
      <c r="D31" s="15">
        <v>0</v>
      </c>
      <c r="E31" s="10"/>
    </row>
    <row r="32" spans="1:5" x14ac:dyDescent="0.25">
      <c r="A32" s="8"/>
      <c r="B32" s="8" t="s">
        <v>39</v>
      </c>
      <c r="C32" s="8"/>
      <c r="D32" s="10"/>
      <c r="E32" s="10"/>
    </row>
    <row r="33" spans="1:5" x14ac:dyDescent="0.25">
      <c r="A33" s="8"/>
      <c r="B33" s="8" t="s">
        <v>38</v>
      </c>
      <c r="C33" s="8"/>
      <c r="D33" s="15">
        <v>0</v>
      </c>
      <c r="E33" s="40">
        <f>SUM(D22:D33,Werte!B85:B87)</f>
        <v>12435</v>
      </c>
    </row>
    <row r="34" spans="1:5" ht="9.9499999999999993" customHeight="1" x14ac:dyDescent="0.25">
      <c r="A34" s="8"/>
      <c r="B34" s="8"/>
      <c r="C34" s="8"/>
      <c r="D34" s="8"/>
      <c r="E34" s="39"/>
    </row>
    <row r="35" spans="1:5" ht="19.5" x14ac:dyDescent="0.3">
      <c r="A35" s="20" t="s">
        <v>25</v>
      </c>
      <c r="B35" s="7"/>
      <c r="C35" s="7"/>
      <c r="D35" s="9"/>
      <c r="E35" s="40"/>
    </row>
    <row r="36" spans="1:5" x14ac:dyDescent="0.25">
      <c r="A36" s="8"/>
      <c r="B36" s="8" t="s">
        <v>26</v>
      </c>
      <c r="C36" s="8"/>
      <c r="D36" s="15">
        <v>0</v>
      </c>
      <c r="E36" s="10"/>
    </row>
    <row r="37" spans="1:5" x14ac:dyDescent="0.25">
      <c r="A37" s="8"/>
      <c r="B37" s="8" t="s">
        <v>27</v>
      </c>
      <c r="C37" s="8"/>
      <c r="D37" s="15">
        <v>400</v>
      </c>
      <c r="E37" s="10"/>
    </row>
    <row r="38" spans="1:5" x14ac:dyDescent="0.25">
      <c r="A38" s="8"/>
      <c r="B38" s="8" t="s">
        <v>28</v>
      </c>
      <c r="C38" s="8"/>
      <c r="D38" s="15">
        <v>3000</v>
      </c>
      <c r="E38" s="10"/>
    </row>
    <row r="39" spans="1:5" x14ac:dyDescent="0.25">
      <c r="A39" s="8"/>
      <c r="B39" s="8" t="s">
        <v>29</v>
      </c>
      <c r="C39" s="8"/>
      <c r="D39" s="15">
        <v>1000</v>
      </c>
      <c r="E39" s="10"/>
    </row>
    <row r="40" spans="1:5" x14ac:dyDescent="0.25">
      <c r="A40" s="8"/>
      <c r="B40" s="8" t="s">
        <v>30</v>
      </c>
      <c r="C40" s="8"/>
      <c r="D40" s="15">
        <v>0</v>
      </c>
      <c r="E40" s="40"/>
    </row>
    <row r="41" spans="1:5" x14ac:dyDescent="0.25">
      <c r="A41" s="8"/>
      <c r="B41" s="8" t="s">
        <v>31</v>
      </c>
      <c r="C41" s="8"/>
      <c r="D41" s="15">
        <v>0</v>
      </c>
      <c r="E41" s="40">
        <f>SUM(D36:D41)</f>
        <v>4400</v>
      </c>
    </row>
    <row r="42" spans="1:5" ht="12" customHeight="1" x14ac:dyDescent="0.25">
      <c r="A42" s="8"/>
      <c r="B42" s="8"/>
      <c r="C42" s="8"/>
      <c r="D42" s="8"/>
      <c r="E42" s="39"/>
    </row>
    <row r="43" spans="1:5" ht="18.75" x14ac:dyDescent="0.3">
      <c r="A43" s="8"/>
      <c r="B43" s="8"/>
      <c r="C43" s="13"/>
      <c r="D43" s="17" t="s">
        <v>24</v>
      </c>
      <c r="E43" s="43">
        <f>D4+E10+E16+E33+E41</f>
        <v>144735</v>
      </c>
    </row>
    <row r="48" spans="1:5" x14ac:dyDescent="0.25">
      <c r="A48" s="8"/>
      <c r="B48" s="8"/>
    </row>
    <row r="49" spans="1:5" x14ac:dyDescent="0.25">
      <c r="A49" s="8"/>
      <c r="B49" s="8"/>
      <c r="C49" s="8"/>
      <c r="D49" s="8"/>
      <c r="E49" s="39"/>
    </row>
    <row r="50" spans="1:5" x14ac:dyDescent="0.25">
      <c r="A50" s="8"/>
      <c r="B50" s="8"/>
      <c r="C50" s="14"/>
      <c r="D50" s="14"/>
      <c r="E50" s="44"/>
    </row>
    <row r="51" spans="1:5" x14ac:dyDescent="0.25">
      <c r="A51" s="14"/>
      <c r="B51" s="14"/>
      <c r="C51" s="14"/>
      <c r="D51" s="14"/>
      <c r="E51" s="44"/>
    </row>
  </sheetData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Werte!$B$77:$B$79</xm:f>
          </x14:formula1>
          <xm:sqref>D10</xm:sqref>
        </x14:dataValidation>
        <x14:dataValidation type="list" allowBlank="1" showInputMessage="1" showErrorMessage="1">
          <x14:formula1>
            <xm:f>Werte!$C$76:$D$76</xm:f>
          </x14:formula1>
          <xm:sqref>D9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9"/>
  <sheetViews>
    <sheetView workbookViewId="0">
      <selection activeCell="A14" sqref="A14"/>
    </sheetView>
  </sheetViews>
  <sheetFormatPr baseColWidth="10" defaultRowHeight="15.75" x14ac:dyDescent="0.25"/>
  <cols>
    <col min="1" max="1" width="13.5" customWidth="1"/>
    <col min="2" max="2" width="12.75" customWidth="1"/>
    <col min="3" max="3" width="15.5" bestFit="1" customWidth="1"/>
    <col min="4" max="4" width="17.625" customWidth="1"/>
    <col min="5" max="5" width="5.375" customWidth="1"/>
  </cols>
  <sheetData>
    <row r="2" spans="1:4" ht="18.75" x14ac:dyDescent="0.3">
      <c r="A2" s="22" t="s">
        <v>47</v>
      </c>
      <c r="B2" s="3"/>
      <c r="C2" s="3"/>
      <c r="D2" s="3"/>
    </row>
    <row r="3" spans="1:4" x14ac:dyDescent="0.25">
      <c r="A3" s="28"/>
      <c r="B3" s="28"/>
      <c r="C3" s="28"/>
      <c r="D3" s="28"/>
    </row>
    <row r="4" spans="1:4" ht="21" x14ac:dyDescent="0.35">
      <c r="A4" s="28" t="s">
        <v>46</v>
      </c>
      <c r="B4" s="29"/>
      <c r="C4" s="23">
        <v>975</v>
      </c>
      <c r="D4" s="28"/>
    </row>
    <row r="5" spans="1:4" x14ac:dyDescent="0.25">
      <c r="A5" s="28"/>
      <c r="B5" s="29"/>
      <c r="C5" s="28"/>
      <c r="D5" s="28"/>
    </row>
    <row r="6" spans="1:4" x14ac:dyDescent="0.25">
      <c r="A6" s="28"/>
      <c r="B6" s="29"/>
      <c r="C6" s="28"/>
      <c r="D6" s="28"/>
    </row>
    <row r="7" spans="1:4" ht="21" customHeight="1" x14ac:dyDescent="0.25">
      <c r="A7" s="30" t="s">
        <v>4</v>
      </c>
      <c r="B7" s="27" t="s">
        <v>34</v>
      </c>
      <c r="C7" s="27" t="s">
        <v>35</v>
      </c>
      <c r="D7" s="31"/>
    </row>
    <row r="8" spans="1:4" ht="21" x14ac:dyDescent="0.25">
      <c r="A8" s="32" t="s">
        <v>6</v>
      </c>
      <c r="B8" s="26">
        <v>1</v>
      </c>
      <c r="C8" s="33">
        <v>0.1026</v>
      </c>
      <c r="D8" s="28"/>
    </row>
    <row r="9" spans="1:4" ht="25.5" customHeight="1" x14ac:dyDescent="0.25">
      <c r="A9" s="32" t="s">
        <v>40</v>
      </c>
      <c r="B9" s="33">
        <v>5.6399999999999999E-2</v>
      </c>
      <c r="C9" s="33">
        <v>0.17949999999999999</v>
      </c>
      <c r="D9" s="28"/>
    </row>
    <row r="10" spans="1:4" ht="21" x14ac:dyDescent="0.25">
      <c r="A10" s="32" t="s">
        <v>7</v>
      </c>
      <c r="B10" s="33">
        <v>8.4599999999999995E-2</v>
      </c>
      <c r="C10" s="33">
        <v>0.21790000000000001</v>
      </c>
      <c r="D10" s="28"/>
    </row>
    <row r="11" spans="1:4" x14ac:dyDescent="0.25">
      <c r="A11" s="28"/>
      <c r="B11" s="29"/>
      <c r="C11" s="28"/>
      <c r="D11" s="28"/>
    </row>
    <row r="12" spans="1:4" ht="7.5" customHeight="1" x14ac:dyDescent="0.25">
      <c r="A12" s="3"/>
      <c r="B12" s="3"/>
      <c r="C12" s="3"/>
      <c r="D12" s="3"/>
    </row>
    <row r="74" spans="1:4" x14ac:dyDescent="0.25">
      <c r="A74" s="3" t="s">
        <v>41</v>
      </c>
      <c r="B74" s="3"/>
      <c r="C74" s="3"/>
      <c r="D74" s="3"/>
    </row>
    <row r="76" spans="1:4" x14ac:dyDescent="0.25">
      <c r="A76" t="s">
        <v>4</v>
      </c>
      <c r="C76" s="19" t="s">
        <v>34</v>
      </c>
      <c r="D76" s="19" t="s">
        <v>35</v>
      </c>
    </row>
    <row r="77" spans="1:4" x14ac:dyDescent="0.25">
      <c r="A77" t="s">
        <v>45</v>
      </c>
      <c r="B77" s="18" t="s">
        <v>6</v>
      </c>
      <c r="C77" s="4">
        <v>1</v>
      </c>
      <c r="D77" s="5">
        <f>100%+C8</f>
        <v>1.1026</v>
      </c>
    </row>
    <row r="78" spans="1:4" x14ac:dyDescent="0.25">
      <c r="B78" s="18" t="s">
        <v>40</v>
      </c>
      <c r="C78" s="5">
        <f>100%+B9</f>
        <v>1.0564</v>
      </c>
      <c r="D78" s="5">
        <f>100%+C9</f>
        <v>1.1795</v>
      </c>
    </row>
    <row r="79" spans="1:4" x14ac:dyDescent="0.25">
      <c r="B79" s="18" t="s">
        <v>7</v>
      </c>
      <c r="C79" s="5">
        <f>100%+B10</f>
        <v>1.0846</v>
      </c>
      <c r="D79" s="5">
        <f>100%+C10</f>
        <v>1.2179</v>
      </c>
    </row>
    <row r="81" spans="1:4" x14ac:dyDescent="0.25">
      <c r="A81" t="s">
        <v>44</v>
      </c>
      <c r="B81" s="5">
        <f>IF(AND(Baukostenrechner!D9="normal",Baukostenrechner!D10="Bungalow"),C77,
IF(AND(Baukostenrechner!D9="normal",Baukostenrechner!D10="1,5 Geschosse"),C78,
IF(AND(Baukostenrechner!D9="normal",Baukostenrechner!D10="2 Geschosse"),C79,
IF(AND(Baukostenrechner!D9="gehoben",Baukostenrechner!D10="Bungalow"),D77,
IF(AND(Baukostenrechner!D9="gehoben",Baukostenrechner!D10="1,5 Geschosse"),D78,
IF(AND(Baukostenrechner!D9="gehoben",Baukostenrechner!D10="2 Geschosse"),D79,
""))))))</f>
        <v>1</v>
      </c>
    </row>
    <row r="83" spans="1:4" x14ac:dyDescent="0.25">
      <c r="A83" t="s">
        <v>33</v>
      </c>
      <c r="B83" s="6">
        <f>Baukostenrechner!D8*C4*B81</f>
        <v>97500</v>
      </c>
    </row>
    <row r="85" spans="1:4" x14ac:dyDescent="0.25">
      <c r="A85" t="s">
        <v>43</v>
      </c>
      <c r="B85" s="6">
        <f>Baukostenrechner!$D$4*Baukostenrechner!D19</f>
        <v>450</v>
      </c>
    </row>
    <row r="86" spans="1:4" x14ac:dyDescent="0.25">
      <c r="B86" s="6">
        <f>Baukostenrechner!$D$4*Baukostenrechner!D20</f>
        <v>1500</v>
      </c>
    </row>
    <row r="87" spans="1:4" x14ac:dyDescent="0.25">
      <c r="B87" s="6">
        <f>Baukostenrechner!$D$4*Baukostenrechner!D21</f>
        <v>2085</v>
      </c>
    </row>
    <row r="89" spans="1:4" ht="7.5" customHeight="1" x14ac:dyDescent="0.25">
      <c r="A89" s="3"/>
      <c r="B89" s="3"/>
      <c r="C89" s="3"/>
      <c r="D89" s="3"/>
    </row>
  </sheetData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Baukostenrechner</vt:lpstr>
      <vt:lpstr>Werte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Pareigat</dc:creator>
  <cp:lastModifiedBy>BTF-USER</cp:lastModifiedBy>
  <cp:lastPrinted>2016-09-22T00:07:03Z</cp:lastPrinted>
  <dcterms:created xsi:type="dcterms:W3CDTF">2016-04-04T19:46:33Z</dcterms:created>
  <dcterms:modified xsi:type="dcterms:W3CDTF">2016-09-22T00:07:30Z</dcterms:modified>
</cp:coreProperties>
</file>